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showInkAnnotation="0"/>
  <mc:AlternateContent xmlns:mc="http://schemas.openxmlformats.org/markup-compatibility/2006">
    <mc:Choice Requires="x15">
      <x15ac:absPath xmlns:x15ac="http://schemas.microsoft.com/office/spreadsheetml/2010/11/ac" url="C:\Users\brsmith\Desktop\"/>
    </mc:Choice>
  </mc:AlternateContent>
  <xr:revisionPtr revIDLastSave="0" documentId="8_{FD7D65EB-EC64-47E7-A1D2-8329AE03E757}" xr6:coauthVersionLast="36" xr6:coauthVersionMax="36" xr10:uidLastSave="{00000000-0000-0000-0000-000000000000}"/>
  <bookViews>
    <workbookView xWindow="0" yWindow="0" windowWidth="23040" windowHeight="9765" xr2:uid="{00000000-000D-0000-FFFF-FFFF00000000}"/>
  </bookViews>
  <sheets>
    <sheet name="Pay - Out" sheetId="3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3" l="1"/>
  <c r="C6" i="3"/>
  <c r="C9" i="3"/>
  <c r="C48" i="3"/>
  <c r="C45" i="3"/>
  <c r="C42" i="3"/>
  <c r="C41" i="3"/>
  <c r="C40" i="3"/>
  <c r="C39" i="3"/>
  <c r="C34" i="3"/>
  <c r="C32" i="3"/>
  <c r="C31" i="3"/>
  <c r="C28" i="3"/>
  <c r="C26" i="3"/>
  <c r="C25" i="3"/>
  <c r="C23" i="3"/>
  <c r="C20" i="3"/>
  <c r="C12" i="3"/>
  <c r="C10" i="3"/>
  <c r="C4" i="3"/>
  <c r="C49" i="3" l="1"/>
  <c r="D25" i="3"/>
  <c r="D26" i="3" l="1"/>
  <c r="D44" i="3"/>
  <c r="D5" i="3"/>
  <c r="D7" i="3"/>
  <c r="D8" i="3"/>
  <c r="D11" i="3"/>
  <c r="D13" i="3"/>
  <c r="D14" i="3"/>
  <c r="D15" i="3"/>
  <c r="D16" i="3"/>
  <c r="D17" i="3"/>
  <c r="D18" i="3"/>
  <c r="D19" i="3"/>
  <c r="D21" i="3"/>
  <c r="D22" i="3"/>
  <c r="D24" i="3"/>
  <c r="D27" i="3"/>
  <c r="D29" i="3"/>
  <c r="D30" i="3"/>
  <c r="D33" i="3"/>
  <c r="D35" i="3"/>
  <c r="D36" i="3"/>
  <c r="D37" i="3"/>
  <c r="D38" i="3"/>
  <c r="D43" i="3"/>
  <c r="D46" i="3"/>
  <c r="D47" i="3"/>
  <c r="D3" i="3"/>
  <c r="B49" i="3"/>
  <c r="D42" i="3"/>
  <c r="D41" i="3"/>
  <c r="D48" i="3"/>
  <c r="D45" i="3"/>
  <c r="D40" i="3"/>
  <c r="D39" i="3"/>
  <c r="D34" i="3"/>
  <c r="D32" i="3"/>
  <c r="D31" i="3"/>
  <c r="D28" i="3"/>
  <c r="D23" i="3"/>
  <c r="D20" i="3"/>
  <c r="D12" i="3"/>
  <c r="D10" i="3"/>
  <c r="D9" i="3"/>
  <c r="D6" i="3"/>
  <c r="D4" i="3"/>
  <c r="D49" i="3" l="1"/>
  <c r="E4" i="3"/>
  <c r="G4" i="3" s="1"/>
  <c r="E17" i="3"/>
  <c r="E6" i="3"/>
  <c r="F6" i="3" s="1"/>
  <c r="E9" i="3"/>
  <c r="G9" i="3" s="1"/>
  <c r="E13" i="3"/>
  <c r="F13" i="3" s="1"/>
  <c r="E3" i="3"/>
  <c r="E39" i="3"/>
  <c r="G39" i="3" s="1"/>
  <c r="E45" i="3"/>
  <c r="G45" i="3" s="1"/>
  <c r="E15" i="3"/>
  <c r="G15" i="3" s="1"/>
  <c r="E14" i="3"/>
  <c r="F14" i="3" s="1"/>
  <c r="E30" i="3"/>
  <c r="G30" i="3" s="1"/>
  <c r="E29" i="3"/>
  <c r="G29" i="3" s="1"/>
  <c r="E40" i="3"/>
  <c r="E48" i="3"/>
  <c r="G48" i="3" s="1"/>
  <c r="E10" i="3"/>
  <c r="E42" i="3"/>
  <c r="G42" i="3" s="1"/>
  <c r="E8" i="3"/>
  <c r="G8" i="3" s="1"/>
  <c r="E37" i="3"/>
  <c r="G37" i="3" s="1"/>
  <c r="E16" i="3"/>
  <c r="G16" i="3" s="1"/>
  <c r="E35" i="3"/>
  <c r="G35" i="3" s="1"/>
  <c r="E33" i="3"/>
  <c r="F33" i="3" s="1"/>
  <c r="E41" i="3"/>
  <c r="G41" i="3" s="1"/>
  <c r="E12" i="3"/>
  <c r="F12" i="3" s="1"/>
  <c r="E11" i="3"/>
  <c r="G11" i="3" s="1"/>
  <c r="E20" i="3"/>
  <c r="G20" i="3" s="1"/>
  <c r="E23" i="3"/>
  <c r="E7" i="3"/>
  <c r="G7" i="3" s="1"/>
  <c r="E32" i="3"/>
  <c r="F32" i="3" s="1"/>
  <c r="E26" i="3"/>
  <c r="F26" i="3" s="1"/>
  <c r="E36" i="3"/>
  <c r="G36" i="3" s="1"/>
  <c r="E27" i="3"/>
  <c r="G27" i="3" s="1"/>
  <c r="E24" i="3"/>
  <c r="F24" i="3" s="1"/>
  <c r="E28" i="3"/>
  <c r="E47" i="3"/>
  <c r="F47" i="3" s="1"/>
  <c r="E22" i="3"/>
  <c r="G22" i="3" s="1"/>
  <c r="E31" i="3"/>
  <c r="E46" i="3"/>
  <c r="G46" i="3" s="1"/>
  <c r="E21" i="3"/>
  <c r="E43" i="3"/>
  <c r="G43" i="3" s="1"/>
  <c r="E19" i="3"/>
  <c r="G19" i="3" s="1"/>
  <c r="E34" i="3"/>
  <c r="G34" i="3" s="1"/>
  <c r="E38" i="3"/>
  <c r="E18" i="3"/>
  <c r="E44" i="3"/>
  <c r="G44" i="3" s="1"/>
  <c r="E5" i="3"/>
  <c r="G10" i="3"/>
  <c r="F10" i="3"/>
  <c r="F40" i="3"/>
  <c r="F46" i="3"/>
  <c r="G17" i="3"/>
  <c r="F17" i="3"/>
  <c r="F23" i="3"/>
  <c r="G23" i="3"/>
  <c r="F20" i="3"/>
  <c r="F48" i="3"/>
  <c r="G21" i="3"/>
  <c r="F21" i="3"/>
  <c r="E25" i="3"/>
  <c r="F39" i="3" l="1"/>
  <c r="F45" i="3"/>
  <c r="G32" i="3"/>
  <c r="G6" i="3"/>
  <c r="F15" i="3"/>
  <c r="F44" i="3"/>
  <c r="G13" i="3"/>
  <c r="F19" i="3"/>
  <c r="G26" i="3"/>
  <c r="G33" i="3"/>
  <c r="G14" i="3"/>
  <c r="F7" i="3"/>
  <c r="G47" i="3"/>
  <c r="F41" i="3"/>
  <c r="F3" i="3"/>
  <c r="E49" i="3"/>
  <c r="F28" i="3"/>
  <c r="G24" i="3"/>
  <c r="G28" i="3"/>
  <c r="F35" i="3"/>
  <c r="G18" i="3"/>
  <c r="F18" i="3"/>
  <c r="F16" i="3"/>
  <c r="F43" i="3"/>
  <c r="F4" i="3"/>
  <c r="F9" i="3"/>
  <c r="G3" i="3"/>
  <c r="F31" i="3"/>
  <c r="F27" i="3"/>
  <c r="G31" i="3"/>
  <c r="G40" i="3"/>
  <c r="G12" i="3"/>
  <c r="F30" i="3"/>
  <c r="F8" i="3"/>
  <c r="F36" i="3"/>
  <c r="F37" i="3"/>
  <c r="F42" i="3"/>
  <c r="F29" i="3"/>
  <c r="F34" i="3"/>
  <c r="F38" i="3"/>
  <c r="G38" i="3"/>
  <c r="F22" i="3"/>
  <c r="F11" i="3"/>
  <c r="G5" i="3"/>
  <c r="F5" i="3"/>
  <c r="F25" i="3"/>
  <c r="G25" i="3"/>
  <c r="G49" i="3" l="1"/>
  <c r="F4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LMA</author>
  </authors>
  <commentList>
    <comment ref="C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Reduced .10 cents for rounding.
</t>
        </r>
      </text>
    </comment>
  </commentList>
</comments>
</file>

<file path=xl/sharedStrings.xml><?xml version="1.0" encoding="utf-8"?>
<sst xmlns="http://schemas.openxmlformats.org/spreadsheetml/2006/main" count="56" uniqueCount="56">
  <si>
    <t>County</t>
  </si>
  <si>
    <t>Abbeville County</t>
  </si>
  <si>
    <t>Aiken County</t>
  </si>
  <si>
    <t>Allendale County</t>
  </si>
  <si>
    <t>Anderson County</t>
  </si>
  <si>
    <t>Bamberg County</t>
  </si>
  <si>
    <t>Barnwell County</t>
  </si>
  <si>
    <t>Beaufort County</t>
  </si>
  <si>
    <t>Berkeley County</t>
  </si>
  <si>
    <t>Calhoun County</t>
  </si>
  <si>
    <t>Charleston County</t>
  </si>
  <si>
    <t>Cherokee County</t>
  </si>
  <si>
    <t>Chester County</t>
  </si>
  <si>
    <t>Chesterfield County</t>
  </si>
  <si>
    <t>Clarendon County</t>
  </si>
  <si>
    <t>Colleton County</t>
  </si>
  <si>
    <t>Darlington County</t>
  </si>
  <si>
    <t>Dillon County</t>
  </si>
  <si>
    <t>Dorchester County</t>
  </si>
  <si>
    <t>Edgefield County</t>
  </si>
  <si>
    <t>Fairfield County</t>
  </si>
  <si>
    <t>Florence County</t>
  </si>
  <si>
    <t>Georgetown County</t>
  </si>
  <si>
    <t>Greenville County</t>
  </si>
  <si>
    <t>Greenwood County</t>
  </si>
  <si>
    <t>Hampton County</t>
  </si>
  <si>
    <t>Horry County</t>
  </si>
  <si>
    <t>Jasper County</t>
  </si>
  <si>
    <t>Kershaw County</t>
  </si>
  <si>
    <t>Lancaster County</t>
  </si>
  <si>
    <t>Laurens County</t>
  </si>
  <si>
    <t>Lee County</t>
  </si>
  <si>
    <t>Lexington County</t>
  </si>
  <si>
    <t>McCormick County</t>
  </si>
  <si>
    <t>Marion County</t>
  </si>
  <si>
    <t>Marlboro County</t>
  </si>
  <si>
    <t>Newberry County</t>
  </si>
  <si>
    <t>Oconee County</t>
  </si>
  <si>
    <t>Orangeburg County</t>
  </si>
  <si>
    <t>Pickens County</t>
  </si>
  <si>
    <t>Richland County</t>
  </si>
  <si>
    <t>Saluda County</t>
  </si>
  <si>
    <t>Spartanburg County</t>
  </si>
  <si>
    <t>Sumter County</t>
  </si>
  <si>
    <t>Union County</t>
  </si>
  <si>
    <t>Williamsburg County</t>
  </si>
  <si>
    <t>York County</t>
  </si>
  <si>
    <t>State Total</t>
  </si>
  <si>
    <t>1st Quarter</t>
  </si>
  <si>
    <t>2nd Quarter</t>
  </si>
  <si>
    <t>3rd Quarter</t>
  </si>
  <si>
    <t>4th Quarter</t>
  </si>
  <si>
    <t>2020 Census #s</t>
  </si>
  <si>
    <t>State Aid $2.25 per capita $150,000 Minimm</t>
  </si>
  <si>
    <t>*$214.28 added to Counties over $150,000 Min. to balance funding provided by SC Legislature</t>
  </si>
  <si>
    <t>FY24 State Aid Pay-Out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</si>
</sst>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$-409]mmmm\ d\,\ yyyy;@"/>
    <numFmt numFmtId="166" formatCode="#,##0&quot;      &quot;"/>
    <numFmt numFmtId="167" formatCode="#,##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0" fillId="0" borderId="0" xfId="0" applyFill="1"/>
    <xf numFmtId="0" fontId="4" fillId="0" borderId="0" xfId="0" applyFont="1"/>
    <xf numFmtId="0" fontId="0" fillId="0" borderId="0" xfId="0" applyProtection="1"/>
    <xf numFmtId="0" fontId="2" fillId="0" borderId="1" xfId="0" applyFont="1" applyFill="1" applyBorder="1" applyAlignment="1" applyProtection="1">
      <alignment horizontal="left" wrapText="1"/>
    </xf>
    <xf numFmtId="166" fontId="2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164" fontId="0" fillId="0" borderId="0" xfId="0" applyNumberFormat="1" applyProtection="1"/>
    <xf numFmtId="164" fontId="0" fillId="3" borderId="1" xfId="0" applyNumberFormat="1" applyFill="1" applyBorder="1" applyProtection="1"/>
    <xf numFmtId="164" fontId="0" fillId="0" borderId="1" xfId="0" applyNumberFormat="1" applyFont="1" applyBorder="1" applyProtection="1"/>
    <xf numFmtId="0" fontId="3" fillId="0" borderId="1" xfId="0" applyFont="1" applyFill="1" applyBorder="1" applyAlignment="1" applyProtection="1">
      <alignment horizontal="left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164" fontId="0" fillId="0" borderId="0" xfId="0" applyNumberFormat="1" applyBorder="1" applyProtection="1"/>
    <xf numFmtId="0" fontId="4" fillId="2" borderId="4" xfId="0" applyFont="1" applyFill="1" applyBorder="1" applyAlignment="1" applyProtection="1">
      <alignment horizontal="center" wrapText="1"/>
    </xf>
    <xf numFmtId="165" fontId="4" fillId="2" borderId="5" xfId="0" applyNumberFormat="1" applyFont="1" applyFill="1" applyBorder="1" applyAlignment="1" applyProtection="1">
      <alignment horizontal="center"/>
    </xf>
    <xf numFmtId="164" fontId="4" fillId="2" borderId="5" xfId="0" applyNumberFormat="1" applyFont="1" applyFill="1" applyBorder="1" applyProtection="1"/>
    <xf numFmtId="164" fontId="0" fillId="4" borderId="5" xfId="0" applyNumberFormat="1" applyFont="1" applyFill="1" applyBorder="1" applyProtection="1"/>
    <xf numFmtId="164" fontId="0" fillId="0" borderId="1" xfId="0" applyNumberFormat="1" applyFill="1" applyBorder="1" applyProtection="1"/>
    <xf numFmtId="164" fontId="0" fillId="0" borderId="1" xfId="0" applyNumberFormat="1" applyFont="1" applyFill="1" applyBorder="1" applyProtection="1"/>
    <xf numFmtId="164" fontId="0" fillId="0" borderId="0" xfId="0" applyNumberFormat="1" applyFill="1"/>
    <xf numFmtId="164" fontId="0" fillId="0" borderId="0" xfId="0" applyNumberFormat="1" applyFill="1" applyBorder="1" applyProtection="1"/>
    <xf numFmtId="0" fontId="4" fillId="0" borderId="0" xfId="0" applyFont="1" applyFill="1"/>
    <xf numFmtId="164" fontId="4" fillId="2" borderId="5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/>
    </xf>
    <xf numFmtId="167" fontId="0" fillId="0" borderId="0" xfId="0" applyNumberFormat="1"/>
    <xf numFmtId="167" fontId="0" fillId="0" borderId="0" xfId="0" applyNumberFormat="1" applyFill="1"/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workbookViewId="0">
      <pane ySplit="1" topLeftCell="A2" activePane="bottomLeft" state="frozen"/>
      <selection pane="bottomLeft" sqref="A1:G1"/>
    </sheetView>
  </sheetViews>
  <sheetFormatPr defaultRowHeight="15" x14ac:dyDescent="0.25"/>
  <cols>
    <col min="1" max="1" width="26.7109375" customWidth="1"/>
    <col min="2" max="2" width="15.28515625" bestFit="1" customWidth="1"/>
    <col min="3" max="3" width="25.28515625" style="1" bestFit="1" customWidth="1"/>
    <col min="4" max="5" width="13.5703125" style="1" customWidth="1"/>
    <col min="6" max="7" width="13.7109375" style="1" bestFit="1" customWidth="1"/>
    <col min="8" max="8" width="14.5703125" style="27" bestFit="1" customWidth="1"/>
    <col min="13" max="13" width="8.85546875" style="14"/>
  </cols>
  <sheetData>
    <row r="1" spans="1:13" ht="18.75" x14ac:dyDescent="0.3">
      <c r="A1" s="29" t="s">
        <v>55</v>
      </c>
      <c r="B1" s="30"/>
      <c r="C1" s="30"/>
      <c r="D1" s="30"/>
      <c r="E1" s="30"/>
      <c r="F1" s="30"/>
      <c r="G1" s="30"/>
    </row>
    <row r="2" spans="1:13" ht="31.5" x14ac:dyDescent="0.25">
      <c r="A2" s="16" t="s">
        <v>0</v>
      </c>
      <c r="B2" s="17" t="s">
        <v>52</v>
      </c>
      <c r="C2" s="25" t="s">
        <v>53</v>
      </c>
      <c r="D2" s="18" t="s">
        <v>48</v>
      </c>
      <c r="E2" s="18" t="s">
        <v>49</v>
      </c>
      <c r="F2" s="18" t="s">
        <v>50</v>
      </c>
      <c r="G2" s="18" t="s">
        <v>51</v>
      </c>
    </row>
    <row r="3" spans="1:13" x14ac:dyDescent="0.25">
      <c r="A3" s="5" t="s">
        <v>1</v>
      </c>
      <c r="B3" s="6">
        <v>24295</v>
      </c>
      <c r="C3" s="10">
        <v>150000</v>
      </c>
      <c r="D3" s="7">
        <f t="shared" ref="D3:D25" si="0">C3/4</f>
        <v>37500</v>
      </c>
      <c r="E3" s="19">
        <f>$D$3</f>
        <v>37500</v>
      </c>
      <c r="F3" s="7">
        <f t="shared" ref="F3:F48" si="1">E3</f>
        <v>37500</v>
      </c>
      <c r="G3" s="11">
        <f t="shared" ref="G3:G48" si="2">E3</f>
        <v>37500</v>
      </c>
      <c r="I3" s="1"/>
      <c r="M3" s="15"/>
    </row>
    <row r="4" spans="1:13" s="3" customFormat="1" ht="15.75" x14ac:dyDescent="0.25">
      <c r="A4" s="5" t="s">
        <v>2</v>
      </c>
      <c r="B4" s="6">
        <v>168808</v>
      </c>
      <c r="C4" s="7">
        <f>B4*2.25+214.28</f>
        <v>380032.28</v>
      </c>
      <c r="D4" s="7">
        <f t="shared" si="0"/>
        <v>95008.07</v>
      </c>
      <c r="E4" s="7">
        <f t="shared" ref="E4:E48" si="3">D4</f>
        <v>95008.07</v>
      </c>
      <c r="F4" s="7">
        <f t="shared" si="1"/>
        <v>95008.07</v>
      </c>
      <c r="G4" s="11">
        <f t="shared" si="2"/>
        <v>95008.07</v>
      </c>
      <c r="H4" s="27"/>
      <c r="I4" s="1"/>
      <c r="J4"/>
      <c r="K4"/>
      <c r="L4"/>
      <c r="M4" s="15"/>
    </row>
    <row r="5" spans="1:13" x14ac:dyDescent="0.25">
      <c r="A5" s="5" t="s">
        <v>3</v>
      </c>
      <c r="B5" s="6">
        <v>8039</v>
      </c>
      <c r="C5" s="10">
        <v>150000</v>
      </c>
      <c r="D5" s="7">
        <f t="shared" si="0"/>
        <v>37500</v>
      </c>
      <c r="E5" s="7">
        <f t="shared" si="3"/>
        <v>37500</v>
      </c>
      <c r="F5" s="7">
        <f t="shared" si="1"/>
        <v>37500</v>
      </c>
      <c r="G5" s="11">
        <f t="shared" si="2"/>
        <v>37500</v>
      </c>
      <c r="I5" s="1"/>
      <c r="M5" s="15"/>
    </row>
    <row r="6" spans="1:13" x14ac:dyDescent="0.25">
      <c r="A6" s="5" t="s">
        <v>4</v>
      </c>
      <c r="B6" s="6">
        <v>203718</v>
      </c>
      <c r="C6" s="7">
        <f>B6*2.25+214.28</f>
        <v>458579.78</v>
      </c>
      <c r="D6" s="7">
        <f t="shared" si="0"/>
        <v>114644.95</v>
      </c>
      <c r="E6" s="7">
        <f t="shared" si="3"/>
        <v>114644.95</v>
      </c>
      <c r="F6" s="7">
        <f t="shared" si="1"/>
        <v>114644.95</v>
      </c>
      <c r="G6" s="11">
        <f t="shared" si="2"/>
        <v>114644.95</v>
      </c>
      <c r="I6" s="1"/>
      <c r="M6" s="15"/>
    </row>
    <row r="7" spans="1:13" x14ac:dyDescent="0.25">
      <c r="A7" s="5" t="s">
        <v>5</v>
      </c>
      <c r="B7" s="6">
        <v>13311</v>
      </c>
      <c r="C7" s="10">
        <v>150000</v>
      </c>
      <c r="D7" s="7">
        <f t="shared" si="0"/>
        <v>37500</v>
      </c>
      <c r="E7" s="7">
        <f t="shared" si="3"/>
        <v>37500</v>
      </c>
      <c r="F7" s="7">
        <f t="shared" si="1"/>
        <v>37500</v>
      </c>
      <c r="G7" s="11">
        <f t="shared" si="2"/>
        <v>37500</v>
      </c>
      <c r="I7" s="1"/>
      <c r="M7" s="15"/>
    </row>
    <row r="8" spans="1:13" x14ac:dyDescent="0.25">
      <c r="A8" s="5" t="s">
        <v>6</v>
      </c>
      <c r="B8" s="6">
        <v>20589</v>
      </c>
      <c r="C8" s="10">
        <v>150000</v>
      </c>
      <c r="D8" s="7">
        <f t="shared" si="0"/>
        <v>37500</v>
      </c>
      <c r="E8" s="7">
        <f t="shared" si="3"/>
        <v>37500</v>
      </c>
      <c r="F8" s="7">
        <f t="shared" si="1"/>
        <v>37500</v>
      </c>
      <c r="G8" s="11">
        <f t="shared" si="2"/>
        <v>37500</v>
      </c>
      <c r="I8" s="1"/>
      <c r="M8" s="15"/>
    </row>
    <row r="9" spans="1:13" x14ac:dyDescent="0.25">
      <c r="A9" s="5" t="s">
        <v>7</v>
      </c>
      <c r="B9" s="6">
        <v>187117</v>
      </c>
      <c r="C9" s="7">
        <f t="shared" ref="C9:C10" si="4">B9*2.25+214.28</f>
        <v>421227.53</v>
      </c>
      <c r="D9" s="7">
        <f t="shared" si="0"/>
        <v>105306.88</v>
      </c>
      <c r="E9" s="7">
        <f t="shared" si="3"/>
        <v>105306.88</v>
      </c>
      <c r="F9" s="7">
        <f t="shared" si="1"/>
        <v>105306.88</v>
      </c>
      <c r="G9" s="11">
        <f t="shared" si="2"/>
        <v>105306.88</v>
      </c>
      <c r="I9" s="1"/>
      <c r="M9" s="15"/>
    </row>
    <row r="10" spans="1:13" x14ac:dyDescent="0.25">
      <c r="A10" s="5" t="s">
        <v>8</v>
      </c>
      <c r="B10" s="6">
        <v>229861</v>
      </c>
      <c r="C10" s="7">
        <f t="shared" si="4"/>
        <v>517401.53</v>
      </c>
      <c r="D10" s="7">
        <f t="shared" si="0"/>
        <v>129350.38</v>
      </c>
      <c r="E10" s="7">
        <f t="shared" si="3"/>
        <v>129350.38</v>
      </c>
      <c r="F10" s="7">
        <f t="shared" si="1"/>
        <v>129350.38</v>
      </c>
      <c r="G10" s="11">
        <f t="shared" si="2"/>
        <v>129350.38</v>
      </c>
      <c r="I10" s="1"/>
      <c r="M10" s="15"/>
    </row>
    <row r="11" spans="1:13" x14ac:dyDescent="0.25">
      <c r="A11" s="5" t="s">
        <v>9</v>
      </c>
      <c r="B11" s="6">
        <v>14119</v>
      </c>
      <c r="C11" s="10">
        <v>150000</v>
      </c>
      <c r="D11" s="7">
        <f t="shared" si="0"/>
        <v>37500</v>
      </c>
      <c r="E11" s="7">
        <f t="shared" si="3"/>
        <v>37500</v>
      </c>
      <c r="F11" s="7">
        <f t="shared" si="1"/>
        <v>37500</v>
      </c>
      <c r="G11" s="11">
        <f t="shared" si="2"/>
        <v>37500</v>
      </c>
      <c r="I11" s="1"/>
      <c r="M11" s="15"/>
    </row>
    <row r="12" spans="1:13" x14ac:dyDescent="0.25">
      <c r="A12" s="5" t="s">
        <v>10</v>
      </c>
      <c r="B12" s="6">
        <v>408235</v>
      </c>
      <c r="C12" s="7">
        <f>B12*2.25+214.28</f>
        <v>918743.03</v>
      </c>
      <c r="D12" s="7">
        <f t="shared" si="0"/>
        <v>229685.76000000001</v>
      </c>
      <c r="E12" s="7">
        <f t="shared" si="3"/>
        <v>229685.76000000001</v>
      </c>
      <c r="F12" s="7">
        <f t="shared" si="1"/>
        <v>229685.76000000001</v>
      </c>
      <c r="G12" s="11">
        <f t="shared" si="2"/>
        <v>229685.76000000001</v>
      </c>
      <c r="I12" s="1"/>
      <c r="M12" s="15"/>
    </row>
    <row r="13" spans="1:13" s="2" customFormat="1" x14ac:dyDescent="0.25">
      <c r="A13" s="5" t="s">
        <v>11</v>
      </c>
      <c r="B13" s="6">
        <v>56216</v>
      </c>
      <c r="C13" s="10">
        <v>150000</v>
      </c>
      <c r="D13" s="20">
        <f t="shared" si="0"/>
        <v>37500</v>
      </c>
      <c r="E13" s="20">
        <f t="shared" si="3"/>
        <v>37500</v>
      </c>
      <c r="F13" s="20">
        <f t="shared" si="1"/>
        <v>37500</v>
      </c>
      <c r="G13" s="21">
        <f t="shared" si="2"/>
        <v>37500</v>
      </c>
      <c r="H13" s="28"/>
      <c r="I13" s="22"/>
      <c r="M13" s="23"/>
    </row>
    <row r="14" spans="1:13" s="2" customFormat="1" x14ac:dyDescent="0.25">
      <c r="A14" s="5" t="s">
        <v>12</v>
      </c>
      <c r="B14" s="6">
        <v>32294</v>
      </c>
      <c r="C14" s="10">
        <v>150000</v>
      </c>
      <c r="D14" s="20">
        <f t="shared" si="0"/>
        <v>37500</v>
      </c>
      <c r="E14" s="20">
        <f t="shared" si="3"/>
        <v>37500</v>
      </c>
      <c r="F14" s="20">
        <f t="shared" si="1"/>
        <v>37500</v>
      </c>
      <c r="G14" s="21">
        <f t="shared" si="2"/>
        <v>37500</v>
      </c>
      <c r="H14" s="28"/>
      <c r="I14" s="22"/>
      <c r="M14" s="23"/>
    </row>
    <row r="15" spans="1:13" s="2" customFormat="1" x14ac:dyDescent="0.25">
      <c r="A15" s="5" t="s">
        <v>13</v>
      </c>
      <c r="B15" s="6">
        <v>43279</v>
      </c>
      <c r="C15" s="10">
        <v>150000</v>
      </c>
      <c r="D15" s="20">
        <f t="shared" si="0"/>
        <v>37500</v>
      </c>
      <c r="E15" s="20">
        <f t="shared" si="3"/>
        <v>37500</v>
      </c>
      <c r="F15" s="20">
        <f t="shared" si="1"/>
        <v>37500</v>
      </c>
      <c r="G15" s="21">
        <f t="shared" si="2"/>
        <v>37500</v>
      </c>
      <c r="H15" s="28"/>
      <c r="I15" s="22"/>
      <c r="M15" s="23"/>
    </row>
    <row r="16" spans="1:13" s="2" customFormat="1" x14ac:dyDescent="0.25">
      <c r="A16" s="5" t="s">
        <v>14</v>
      </c>
      <c r="B16" s="6">
        <v>31144</v>
      </c>
      <c r="C16" s="10">
        <v>150000</v>
      </c>
      <c r="D16" s="20">
        <f t="shared" si="0"/>
        <v>37500</v>
      </c>
      <c r="E16" s="20">
        <f t="shared" si="3"/>
        <v>37500</v>
      </c>
      <c r="F16" s="20">
        <f t="shared" si="1"/>
        <v>37500</v>
      </c>
      <c r="G16" s="21">
        <f t="shared" si="2"/>
        <v>37500</v>
      </c>
      <c r="H16" s="28"/>
      <c r="I16" s="22"/>
      <c r="M16" s="23"/>
    </row>
    <row r="17" spans="1:13" s="2" customFormat="1" ht="15.75" x14ac:dyDescent="0.25">
      <c r="A17" s="5" t="s">
        <v>15</v>
      </c>
      <c r="B17" s="6">
        <v>38604</v>
      </c>
      <c r="C17" s="10">
        <v>150000</v>
      </c>
      <c r="D17" s="20">
        <f t="shared" si="0"/>
        <v>37500</v>
      </c>
      <c r="E17" s="20">
        <f t="shared" si="3"/>
        <v>37500</v>
      </c>
      <c r="F17" s="20">
        <f t="shared" si="1"/>
        <v>37500</v>
      </c>
      <c r="G17" s="21">
        <f t="shared" si="2"/>
        <v>37500</v>
      </c>
      <c r="H17" s="28"/>
      <c r="I17" s="22"/>
      <c r="J17" s="24"/>
      <c r="K17" s="24"/>
      <c r="L17" s="24"/>
      <c r="M17" s="23"/>
    </row>
    <row r="18" spans="1:13" s="2" customFormat="1" x14ac:dyDescent="0.25">
      <c r="A18" s="5" t="s">
        <v>16</v>
      </c>
      <c r="B18" s="6">
        <v>62905</v>
      </c>
      <c r="C18" s="10">
        <v>150000</v>
      </c>
      <c r="D18" s="20">
        <f t="shared" si="0"/>
        <v>37500</v>
      </c>
      <c r="E18" s="20">
        <f t="shared" si="3"/>
        <v>37500</v>
      </c>
      <c r="F18" s="20">
        <f t="shared" si="1"/>
        <v>37500</v>
      </c>
      <c r="G18" s="21">
        <f t="shared" si="2"/>
        <v>37500</v>
      </c>
      <c r="H18" s="28"/>
      <c r="I18" s="22"/>
      <c r="M18" s="23"/>
    </row>
    <row r="19" spans="1:13" s="2" customFormat="1" x14ac:dyDescent="0.25">
      <c r="A19" s="5" t="s">
        <v>17</v>
      </c>
      <c r="B19" s="6">
        <v>28292</v>
      </c>
      <c r="C19" s="10">
        <v>150000</v>
      </c>
      <c r="D19" s="20">
        <f t="shared" si="0"/>
        <v>37500</v>
      </c>
      <c r="E19" s="20">
        <f t="shared" si="3"/>
        <v>37500</v>
      </c>
      <c r="F19" s="20">
        <f t="shared" si="1"/>
        <v>37500</v>
      </c>
      <c r="G19" s="21">
        <f t="shared" si="2"/>
        <v>37500</v>
      </c>
      <c r="H19" s="28"/>
      <c r="I19" s="22"/>
      <c r="M19" s="23"/>
    </row>
    <row r="20" spans="1:13" s="2" customFormat="1" x14ac:dyDescent="0.25">
      <c r="A20" s="5" t="s">
        <v>18</v>
      </c>
      <c r="B20" s="6">
        <v>161540</v>
      </c>
      <c r="C20" s="7">
        <f>B20*2.25+214.28</f>
        <v>363679.28</v>
      </c>
      <c r="D20" s="20">
        <f t="shared" si="0"/>
        <v>90919.82</v>
      </c>
      <c r="E20" s="20">
        <f t="shared" si="3"/>
        <v>90919.82</v>
      </c>
      <c r="F20" s="20">
        <f t="shared" si="1"/>
        <v>90919.82</v>
      </c>
      <c r="G20" s="21">
        <f t="shared" si="2"/>
        <v>90919.82</v>
      </c>
      <c r="H20" s="28"/>
      <c r="I20" s="22"/>
      <c r="M20" s="23"/>
    </row>
    <row r="21" spans="1:13" s="2" customFormat="1" x14ac:dyDescent="0.25">
      <c r="A21" s="5" t="s">
        <v>19</v>
      </c>
      <c r="B21" s="6">
        <v>25657</v>
      </c>
      <c r="C21" s="10">
        <v>150000</v>
      </c>
      <c r="D21" s="20">
        <f t="shared" si="0"/>
        <v>37500</v>
      </c>
      <c r="E21" s="20">
        <f t="shared" si="3"/>
        <v>37500</v>
      </c>
      <c r="F21" s="20">
        <f t="shared" si="1"/>
        <v>37500</v>
      </c>
      <c r="G21" s="21">
        <f t="shared" si="2"/>
        <v>37500</v>
      </c>
      <c r="H21" s="28"/>
      <c r="I21" s="22"/>
      <c r="M21" s="23"/>
    </row>
    <row r="22" spans="1:13" s="2" customFormat="1" x14ac:dyDescent="0.25">
      <c r="A22" s="5" t="s">
        <v>20</v>
      </c>
      <c r="B22" s="6">
        <v>20948</v>
      </c>
      <c r="C22" s="10">
        <v>150000</v>
      </c>
      <c r="D22" s="20">
        <f t="shared" si="0"/>
        <v>37500</v>
      </c>
      <c r="E22" s="20">
        <f t="shared" si="3"/>
        <v>37500</v>
      </c>
      <c r="F22" s="20">
        <f t="shared" si="1"/>
        <v>37500</v>
      </c>
      <c r="G22" s="21">
        <f t="shared" si="2"/>
        <v>37500</v>
      </c>
      <c r="H22" s="28"/>
      <c r="I22" s="22"/>
      <c r="M22" s="23"/>
    </row>
    <row r="23" spans="1:13" s="2" customFormat="1" x14ac:dyDescent="0.25">
      <c r="A23" s="5" t="s">
        <v>21</v>
      </c>
      <c r="B23" s="6">
        <v>137059</v>
      </c>
      <c r="C23" s="7">
        <f>B23*2.25+214.28</f>
        <v>308597.03000000003</v>
      </c>
      <c r="D23" s="20">
        <f t="shared" si="0"/>
        <v>77149.259999999995</v>
      </c>
      <c r="E23" s="20">
        <f t="shared" si="3"/>
        <v>77149.259999999995</v>
      </c>
      <c r="F23" s="20">
        <f t="shared" si="1"/>
        <v>77149.259999999995</v>
      </c>
      <c r="G23" s="21">
        <f t="shared" si="2"/>
        <v>77149.259999999995</v>
      </c>
      <c r="H23" s="28"/>
      <c r="I23" s="22"/>
      <c r="M23" s="23"/>
    </row>
    <row r="24" spans="1:13" s="2" customFormat="1" x14ac:dyDescent="0.25">
      <c r="A24" s="5" t="s">
        <v>22</v>
      </c>
      <c r="B24" s="6">
        <v>63404</v>
      </c>
      <c r="C24" s="10">
        <v>150000</v>
      </c>
      <c r="D24" s="20">
        <f t="shared" si="0"/>
        <v>37500</v>
      </c>
      <c r="E24" s="20">
        <f t="shared" si="3"/>
        <v>37500</v>
      </c>
      <c r="F24" s="20">
        <f t="shared" si="1"/>
        <v>37500</v>
      </c>
      <c r="G24" s="21">
        <f t="shared" si="2"/>
        <v>37500</v>
      </c>
      <c r="H24" s="28"/>
      <c r="I24" s="22"/>
      <c r="M24" s="23"/>
    </row>
    <row r="25" spans="1:13" s="2" customFormat="1" x14ac:dyDescent="0.25">
      <c r="A25" s="5" t="s">
        <v>23</v>
      </c>
      <c r="B25" s="6">
        <v>525534</v>
      </c>
      <c r="C25" s="7">
        <f t="shared" ref="C25:C26" si="5">B25*2.25+214.28</f>
        <v>1182665.78</v>
      </c>
      <c r="D25" s="20">
        <f t="shared" si="0"/>
        <v>295666.45</v>
      </c>
      <c r="E25" s="20">
        <f t="shared" si="3"/>
        <v>295666.45</v>
      </c>
      <c r="F25" s="20">
        <f t="shared" si="1"/>
        <v>295666.45</v>
      </c>
      <c r="G25" s="21">
        <f t="shared" si="2"/>
        <v>295666.45</v>
      </c>
      <c r="H25" s="28"/>
      <c r="I25" s="22"/>
      <c r="M25" s="23"/>
    </row>
    <row r="26" spans="1:13" s="2" customFormat="1" x14ac:dyDescent="0.25">
      <c r="A26" s="5" t="s">
        <v>24</v>
      </c>
      <c r="B26" s="6">
        <v>69351</v>
      </c>
      <c r="C26" s="7">
        <f t="shared" si="5"/>
        <v>156254.03</v>
      </c>
      <c r="D26" s="20">
        <f t="shared" ref="D26:D48" si="6">C26/4</f>
        <v>39063.51</v>
      </c>
      <c r="E26" s="20">
        <f t="shared" si="3"/>
        <v>39063.51</v>
      </c>
      <c r="F26" s="20">
        <f t="shared" si="1"/>
        <v>39063.51</v>
      </c>
      <c r="G26" s="21">
        <f t="shared" si="2"/>
        <v>39063.51</v>
      </c>
      <c r="H26" s="28"/>
      <c r="I26" s="22"/>
      <c r="M26" s="23"/>
    </row>
    <row r="27" spans="1:13" s="2" customFormat="1" x14ac:dyDescent="0.25">
      <c r="A27" s="5" t="s">
        <v>25</v>
      </c>
      <c r="B27" s="6">
        <v>18561</v>
      </c>
      <c r="C27" s="10">
        <v>150000</v>
      </c>
      <c r="D27" s="20">
        <f t="shared" si="6"/>
        <v>37500</v>
      </c>
      <c r="E27" s="20">
        <f t="shared" si="3"/>
        <v>37500</v>
      </c>
      <c r="F27" s="20">
        <f t="shared" si="1"/>
        <v>37500</v>
      </c>
      <c r="G27" s="21">
        <f t="shared" si="2"/>
        <v>37500</v>
      </c>
      <c r="H27" s="28"/>
      <c r="I27" s="22"/>
      <c r="M27" s="23"/>
    </row>
    <row r="28" spans="1:13" s="2" customFormat="1" x14ac:dyDescent="0.25">
      <c r="A28" s="5" t="s">
        <v>26</v>
      </c>
      <c r="B28" s="6">
        <v>351029</v>
      </c>
      <c r="C28" s="7">
        <f>B28*2.25+214.28</f>
        <v>790029.53</v>
      </c>
      <c r="D28" s="20">
        <f t="shared" si="6"/>
        <v>197507.38</v>
      </c>
      <c r="E28" s="20">
        <f t="shared" si="3"/>
        <v>197507.38</v>
      </c>
      <c r="F28" s="20">
        <f t="shared" si="1"/>
        <v>197507.38</v>
      </c>
      <c r="G28" s="21">
        <f t="shared" si="2"/>
        <v>197507.38</v>
      </c>
      <c r="H28" s="28"/>
      <c r="I28" s="22"/>
      <c r="M28" s="23"/>
    </row>
    <row r="29" spans="1:13" s="2" customFormat="1" x14ac:dyDescent="0.25">
      <c r="A29" s="5" t="s">
        <v>27</v>
      </c>
      <c r="B29" s="6">
        <v>28791</v>
      </c>
      <c r="C29" s="10">
        <v>150000</v>
      </c>
      <c r="D29" s="20">
        <f t="shared" si="6"/>
        <v>37500</v>
      </c>
      <c r="E29" s="20">
        <f t="shared" si="3"/>
        <v>37500</v>
      </c>
      <c r="F29" s="20">
        <f t="shared" si="1"/>
        <v>37500</v>
      </c>
      <c r="G29" s="21">
        <f t="shared" si="2"/>
        <v>37500</v>
      </c>
      <c r="H29" s="28"/>
      <c r="I29" s="22"/>
      <c r="M29" s="23"/>
    </row>
    <row r="30" spans="1:13" s="2" customFormat="1" x14ac:dyDescent="0.25">
      <c r="A30" s="5" t="s">
        <v>28</v>
      </c>
      <c r="B30" s="6">
        <v>65403</v>
      </c>
      <c r="C30" s="10">
        <v>150000</v>
      </c>
      <c r="D30" s="20">
        <f t="shared" si="6"/>
        <v>37500</v>
      </c>
      <c r="E30" s="20">
        <f t="shared" si="3"/>
        <v>37500</v>
      </c>
      <c r="F30" s="20">
        <f t="shared" si="1"/>
        <v>37500</v>
      </c>
      <c r="G30" s="21">
        <f t="shared" si="2"/>
        <v>37500</v>
      </c>
      <c r="H30" s="28"/>
      <c r="I30" s="22"/>
      <c r="M30" s="23"/>
    </row>
    <row r="31" spans="1:13" x14ac:dyDescent="0.25">
      <c r="A31" s="5" t="s">
        <v>29</v>
      </c>
      <c r="B31" s="6">
        <v>96016</v>
      </c>
      <c r="C31" s="7">
        <f t="shared" ref="C31:C32" si="7">B31*2.25+214.28</f>
        <v>216250.28</v>
      </c>
      <c r="D31" s="7">
        <f t="shared" si="6"/>
        <v>54062.57</v>
      </c>
      <c r="E31" s="7">
        <f t="shared" si="3"/>
        <v>54062.57</v>
      </c>
      <c r="F31" s="7">
        <f t="shared" si="1"/>
        <v>54062.57</v>
      </c>
      <c r="G31" s="11">
        <f t="shared" si="2"/>
        <v>54062.57</v>
      </c>
      <c r="I31" s="1"/>
      <c r="M31" s="15"/>
    </row>
    <row r="32" spans="1:13" x14ac:dyDescent="0.25">
      <c r="A32" s="5" t="s">
        <v>30</v>
      </c>
      <c r="B32" s="6">
        <v>67539</v>
      </c>
      <c r="C32" s="7">
        <f t="shared" si="7"/>
        <v>152177.03</v>
      </c>
      <c r="D32" s="7">
        <f t="shared" si="6"/>
        <v>38044.26</v>
      </c>
      <c r="E32" s="7">
        <f t="shared" si="3"/>
        <v>38044.26</v>
      </c>
      <c r="F32" s="7">
        <f t="shared" si="1"/>
        <v>38044.26</v>
      </c>
      <c r="G32" s="11">
        <f t="shared" si="2"/>
        <v>38044.26</v>
      </c>
      <c r="I32" s="1"/>
      <c r="M32" s="15"/>
    </row>
    <row r="33" spans="1:13" x14ac:dyDescent="0.25">
      <c r="A33" s="5" t="s">
        <v>31</v>
      </c>
      <c r="B33" s="6">
        <v>16531</v>
      </c>
      <c r="C33" s="10">
        <v>150000</v>
      </c>
      <c r="D33" s="7">
        <f t="shared" si="6"/>
        <v>37500</v>
      </c>
      <c r="E33" s="7">
        <f t="shared" si="3"/>
        <v>37500</v>
      </c>
      <c r="F33" s="7">
        <f t="shared" si="1"/>
        <v>37500</v>
      </c>
      <c r="G33" s="11">
        <f t="shared" si="2"/>
        <v>37500</v>
      </c>
      <c r="I33" s="1"/>
      <c r="M33" s="15"/>
    </row>
    <row r="34" spans="1:13" x14ac:dyDescent="0.25">
      <c r="A34" s="5" t="s">
        <v>32</v>
      </c>
      <c r="B34" s="6">
        <v>293991</v>
      </c>
      <c r="C34" s="7">
        <f>B34*2.25+214.28</f>
        <v>661694.03</v>
      </c>
      <c r="D34" s="7">
        <f t="shared" si="6"/>
        <v>165423.51</v>
      </c>
      <c r="E34" s="7">
        <f t="shared" si="3"/>
        <v>165423.51</v>
      </c>
      <c r="F34" s="7">
        <f t="shared" si="1"/>
        <v>165423.51</v>
      </c>
      <c r="G34" s="11">
        <f t="shared" si="2"/>
        <v>165423.51</v>
      </c>
      <c r="I34" s="1"/>
      <c r="M34" s="15"/>
    </row>
    <row r="35" spans="1:13" x14ac:dyDescent="0.25">
      <c r="A35" s="5" t="s">
        <v>34</v>
      </c>
      <c r="B35" s="6">
        <v>29183</v>
      </c>
      <c r="C35" s="10">
        <v>150000</v>
      </c>
      <c r="D35" s="7">
        <f t="shared" si="6"/>
        <v>37500</v>
      </c>
      <c r="E35" s="7">
        <f t="shared" si="3"/>
        <v>37500</v>
      </c>
      <c r="F35" s="7">
        <f t="shared" si="1"/>
        <v>37500</v>
      </c>
      <c r="G35" s="11">
        <f t="shared" si="2"/>
        <v>37500</v>
      </c>
      <c r="I35" s="1"/>
      <c r="M35" s="15"/>
    </row>
    <row r="36" spans="1:13" x14ac:dyDescent="0.25">
      <c r="A36" s="5" t="s">
        <v>35</v>
      </c>
      <c r="B36" s="6">
        <v>26667</v>
      </c>
      <c r="C36" s="10">
        <v>150000</v>
      </c>
      <c r="D36" s="7">
        <f t="shared" si="6"/>
        <v>37500</v>
      </c>
      <c r="E36" s="7">
        <f t="shared" si="3"/>
        <v>37500</v>
      </c>
      <c r="F36" s="7">
        <f t="shared" si="1"/>
        <v>37500</v>
      </c>
      <c r="G36" s="11">
        <f t="shared" si="2"/>
        <v>37500</v>
      </c>
      <c r="I36" s="1"/>
      <c r="M36" s="15"/>
    </row>
    <row r="37" spans="1:13" x14ac:dyDescent="0.25">
      <c r="A37" s="5" t="s">
        <v>33</v>
      </c>
      <c r="B37" s="6">
        <v>9526</v>
      </c>
      <c r="C37" s="10">
        <v>150000</v>
      </c>
      <c r="D37" s="7">
        <f t="shared" si="6"/>
        <v>37500</v>
      </c>
      <c r="E37" s="7">
        <f t="shared" si="3"/>
        <v>37500</v>
      </c>
      <c r="F37" s="7">
        <f t="shared" si="1"/>
        <v>37500</v>
      </c>
      <c r="G37" s="11">
        <f t="shared" si="2"/>
        <v>37500</v>
      </c>
      <c r="I37" s="1"/>
      <c r="M37" s="15"/>
    </row>
    <row r="38" spans="1:13" s="2" customFormat="1" x14ac:dyDescent="0.25">
      <c r="A38" s="5" t="s">
        <v>36</v>
      </c>
      <c r="B38" s="6">
        <v>37719</v>
      </c>
      <c r="C38" s="10">
        <v>150000</v>
      </c>
      <c r="D38" s="20">
        <f t="shared" si="6"/>
        <v>37500</v>
      </c>
      <c r="E38" s="20">
        <f t="shared" si="3"/>
        <v>37500</v>
      </c>
      <c r="F38" s="20">
        <f t="shared" si="1"/>
        <v>37500</v>
      </c>
      <c r="G38" s="21">
        <f t="shared" si="2"/>
        <v>37500</v>
      </c>
      <c r="H38" s="28"/>
      <c r="I38" s="22"/>
      <c r="M38" s="23"/>
    </row>
    <row r="39" spans="1:13" s="2" customFormat="1" x14ac:dyDescent="0.25">
      <c r="A39" s="5" t="s">
        <v>37</v>
      </c>
      <c r="B39" s="6">
        <v>78607</v>
      </c>
      <c r="C39" s="7">
        <f t="shared" ref="C39:C42" si="8">B39*2.25+214.28</f>
        <v>177080.03</v>
      </c>
      <c r="D39" s="20">
        <f t="shared" si="6"/>
        <v>44270.01</v>
      </c>
      <c r="E39" s="20">
        <f t="shared" si="3"/>
        <v>44270.01</v>
      </c>
      <c r="F39" s="20">
        <f t="shared" si="1"/>
        <v>44270.01</v>
      </c>
      <c r="G39" s="21">
        <f t="shared" si="2"/>
        <v>44270.01</v>
      </c>
      <c r="H39" s="28"/>
      <c r="I39" s="22"/>
      <c r="M39" s="23"/>
    </row>
    <row r="40" spans="1:13" x14ac:dyDescent="0.25">
      <c r="A40" s="5" t="s">
        <v>38</v>
      </c>
      <c r="B40" s="6">
        <v>84223</v>
      </c>
      <c r="C40" s="7">
        <f t="shared" si="8"/>
        <v>189716.03</v>
      </c>
      <c r="D40" s="7">
        <f t="shared" si="6"/>
        <v>47429.01</v>
      </c>
      <c r="E40" s="7">
        <f t="shared" si="3"/>
        <v>47429.01</v>
      </c>
      <c r="F40" s="7">
        <f t="shared" si="1"/>
        <v>47429.01</v>
      </c>
      <c r="G40" s="11">
        <f t="shared" si="2"/>
        <v>47429.01</v>
      </c>
      <c r="I40" s="1"/>
      <c r="M40" s="15"/>
    </row>
    <row r="41" spans="1:13" x14ac:dyDescent="0.25">
      <c r="A41" s="5" t="s">
        <v>39</v>
      </c>
      <c r="B41" s="6">
        <v>131404</v>
      </c>
      <c r="C41" s="7">
        <f t="shared" si="8"/>
        <v>295873.28000000003</v>
      </c>
      <c r="D41" s="7">
        <f t="shared" si="6"/>
        <v>73968.320000000007</v>
      </c>
      <c r="E41" s="7">
        <f t="shared" si="3"/>
        <v>73968.320000000007</v>
      </c>
      <c r="F41" s="7">
        <f t="shared" si="1"/>
        <v>73968.320000000007</v>
      </c>
      <c r="G41" s="11">
        <f t="shared" si="2"/>
        <v>73968.320000000007</v>
      </c>
      <c r="I41" s="1"/>
      <c r="M41" s="15"/>
    </row>
    <row r="42" spans="1:13" x14ac:dyDescent="0.25">
      <c r="A42" s="5" t="s">
        <v>40</v>
      </c>
      <c r="B42" s="6">
        <v>416147</v>
      </c>
      <c r="C42" s="7">
        <f t="shared" si="8"/>
        <v>936545.03</v>
      </c>
      <c r="D42" s="7">
        <f t="shared" si="6"/>
        <v>234136.26</v>
      </c>
      <c r="E42" s="7">
        <f t="shared" si="3"/>
        <v>234136.26</v>
      </c>
      <c r="F42" s="7">
        <f t="shared" si="1"/>
        <v>234136.26</v>
      </c>
      <c r="G42" s="11">
        <f t="shared" si="2"/>
        <v>234136.26</v>
      </c>
      <c r="I42" s="1"/>
      <c r="M42" s="15"/>
    </row>
    <row r="43" spans="1:13" x14ac:dyDescent="0.25">
      <c r="A43" s="5" t="s">
        <v>41</v>
      </c>
      <c r="B43" s="6">
        <v>18862</v>
      </c>
      <c r="C43" s="10">
        <v>150000</v>
      </c>
      <c r="D43" s="7">
        <f t="shared" si="6"/>
        <v>37500</v>
      </c>
      <c r="E43" s="7">
        <f t="shared" si="3"/>
        <v>37500</v>
      </c>
      <c r="F43" s="7">
        <f t="shared" si="1"/>
        <v>37500</v>
      </c>
      <c r="G43" s="11">
        <f t="shared" si="2"/>
        <v>37500</v>
      </c>
      <c r="I43" s="1"/>
      <c r="M43" s="15"/>
    </row>
    <row r="44" spans="1:13" x14ac:dyDescent="0.25">
      <c r="A44" s="5" t="s">
        <v>42</v>
      </c>
      <c r="B44" s="6">
        <v>327997</v>
      </c>
      <c r="C44" s="7">
        <f>B44*2.25+214.18</f>
        <v>738207.43</v>
      </c>
      <c r="D44" s="7">
        <f t="shared" si="6"/>
        <v>184551.86</v>
      </c>
      <c r="E44" s="7">
        <f t="shared" si="3"/>
        <v>184551.86</v>
      </c>
      <c r="F44" s="7">
        <f t="shared" si="1"/>
        <v>184551.86</v>
      </c>
      <c r="G44" s="11">
        <f t="shared" si="2"/>
        <v>184551.86</v>
      </c>
      <c r="I44" s="1"/>
      <c r="M44" s="15"/>
    </row>
    <row r="45" spans="1:13" x14ac:dyDescent="0.25">
      <c r="A45" s="5" t="s">
        <v>43</v>
      </c>
      <c r="B45" s="6">
        <v>105556</v>
      </c>
      <c r="C45" s="7">
        <f t="shared" ref="C45" si="9">B45*2.25+214.28</f>
        <v>237715.28</v>
      </c>
      <c r="D45" s="7">
        <f t="shared" si="6"/>
        <v>59428.82</v>
      </c>
      <c r="E45" s="7">
        <f t="shared" si="3"/>
        <v>59428.82</v>
      </c>
      <c r="F45" s="7">
        <f t="shared" si="1"/>
        <v>59428.82</v>
      </c>
      <c r="G45" s="11">
        <f t="shared" si="2"/>
        <v>59428.82</v>
      </c>
      <c r="I45" s="1"/>
      <c r="M45" s="15"/>
    </row>
    <row r="46" spans="1:13" x14ac:dyDescent="0.25">
      <c r="A46" s="5" t="s">
        <v>44</v>
      </c>
      <c r="B46" s="6">
        <v>27244</v>
      </c>
      <c r="C46" s="10">
        <v>150000</v>
      </c>
      <c r="D46" s="7">
        <f t="shared" si="6"/>
        <v>37500</v>
      </c>
      <c r="E46" s="7">
        <f t="shared" si="3"/>
        <v>37500</v>
      </c>
      <c r="F46" s="7">
        <f t="shared" si="1"/>
        <v>37500</v>
      </c>
      <c r="G46" s="11">
        <f t="shared" si="2"/>
        <v>37500</v>
      </c>
      <c r="I46" s="1"/>
      <c r="M46" s="15"/>
    </row>
    <row r="47" spans="1:13" x14ac:dyDescent="0.25">
      <c r="A47" s="5" t="s">
        <v>45</v>
      </c>
      <c r="B47" s="6">
        <v>31026</v>
      </c>
      <c r="C47" s="10">
        <v>150000</v>
      </c>
      <c r="D47" s="7">
        <f t="shared" si="6"/>
        <v>37500</v>
      </c>
      <c r="E47" s="7">
        <f t="shared" si="3"/>
        <v>37500</v>
      </c>
      <c r="F47" s="7">
        <f t="shared" si="1"/>
        <v>37500</v>
      </c>
      <c r="G47" s="11">
        <f t="shared" si="2"/>
        <v>37500</v>
      </c>
      <c r="I47" s="1"/>
      <c r="M47" s="15"/>
    </row>
    <row r="48" spans="1:13" x14ac:dyDescent="0.25">
      <c r="A48" s="5" t="s">
        <v>46</v>
      </c>
      <c r="B48" s="6">
        <v>282090</v>
      </c>
      <c r="C48" s="7">
        <f>B48*2.25+214.28</f>
        <v>634916.78</v>
      </c>
      <c r="D48" s="7">
        <f t="shared" si="6"/>
        <v>158729.20000000001</v>
      </c>
      <c r="E48" s="7">
        <f t="shared" si="3"/>
        <v>158729.20000000001</v>
      </c>
      <c r="F48" s="7">
        <f t="shared" si="1"/>
        <v>158729.20000000001</v>
      </c>
      <c r="G48" s="11">
        <f t="shared" si="2"/>
        <v>158729.20000000001</v>
      </c>
      <c r="I48" s="1"/>
      <c r="M48" s="15"/>
    </row>
    <row r="49" spans="1:9" x14ac:dyDescent="0.25">
      <c r="A49" s="12" t="s">
        <v>47</v>
      </c>
      <c r="B49" s="13">
        <f t="shared" ref="B49:G49" si="10">SUM(B3:B48)</f>
        <v>5118431</v>
      </c>
      <c r="C49" s="8">
        <f t="shared" si="10"/>
        <v>13637385</v>
      </c>
      <c r="D49" s="8">
        <f t="shared" si="10"/>
        <v>3409346.28</v>
      </c>
      <c r="E49" s="8">
        <f t="shared" si="10"/>
        <v>3409346.28</v>
      </c>
      <c r="F49" s="8">
        <f t="shared" si="10"/>
        <v>3409346.28</v>
      </c>
      <c r="G49" s="8">
        <f t="shared" si="10"/>
        <v>3409346.28</v>
      </c>
      <c r="I49" s="1"/>
    </row>
    <row r="50" spans="1:9" x14ac:dyDescent="0.25">
      <c r="A50" s="9"/>
      <c r="B50" s="9"/>
      <c r="C50" s="9"/>
      <c r="D50" s="9"/>
      <c r="E50" s="9"/>
      <c r="F50" s="9"/>
      <c r="G50" s="9"/>
    </row>
    <row r="51" spans="1:9" x14ac:dyDescent="0.25">
      <c r="A51" s="26" t="s">
        <v>54</v>
      </c>
      <c r="B51" s="9"/>
      <c r="C51" s="9"/>
      <c r="D51" s="9"/>
      <c r="E51" s="9"/>
      <c r="F51" s="9"/>
      <c r="G51" s="9"/>
    </row>
    <row r="52" spans="1:9" x14ac:dyDescent="0.25">
      <c r="A52" s="4"/>
      <c r="B52" s="9"/>
      <c r="C52" s="9"/>
      <c r="D52" s="9"/>
      <c r="E52" s="9"/>
      <c r="F52" s="9"/>
      <c r="G52" s="9"/>
    </row>
    <row r="53" spans="1:9" x14ac:dyDescent="0.25">
      <c r="A53" s="4"/>
      <c r="B53" s="9"/>
      <c r="C53" s="9"/>
      <c r="D53" s="9"/>
      <c r="E53" s="9"/>
      <c r="F53" s="9"/>
      <c r="G53" s="9"/>
    </row>
  </sheetData>
  <sortState ref="A1:P53">
    <sortCondition ref="A1:A60"/>
  </sortState>
  <mergeCells count="1">
    <mergeCell ref="A1:G1"/>
  </mergeCells>
  <pageMargins left="0.7" right="0.7" top="0.75" bottom="0.75" header="0.3" footer="0.3"/>
  <pageSetup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- Out</vt:lpstr>
    </vt:vector>
  </TitlesOfParts>
  <Company>SC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SCSL</dc:creator>
  <cp:lastModifiedBy>Windows User</cp:lastModifiedBy>
  <cp:lastPrinted>2021-07-29T14:16:27Z</cp:lastPrinted>
  <dcterms:created xsi:type="dcterms:W3CDTF">2019-07-04T11:47:37Z</dcterms:created>
  <dcterms:modified xsi:type="dcterms:W3CDTF">2023-07-18T18:18:39Z</dcterms:modified>
  <cp:contentStatus/>
</cp:coreProperties>
</file>